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<sst xmlns="http://schemas.openxmlformats.org/spreadsheetml/2006/main" count="487" uniqueCount="280">
  <si>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</si>
  <si>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</si>
  <si>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</si>
  <si>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</si>
  <si>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</si>
  <si>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</si>
  <si>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</si>
  <si>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</si>
  <si>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</si>
  <si>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</si>
  <si>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</si>
  <si>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</si>
  <si>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</si>
  <si>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</si>
  <si>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</si>
  <si>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</si>
  <si>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</si>
  <si>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</si>
  <si>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</si>
  <si>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</si>
  <si>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</si>
  <si>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</si>
  <si>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</si>
  <si>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</si>
  <si>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</si>
  <si>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</si>
  <si>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</si>
  <si>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</si>
  <si>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</si>
  <si>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</si>
  <si>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</si>
  <si>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</si>
  <si>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</si>
  <si>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</si>
  <si>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</si>
  <si>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</si>
  <si>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</si>
  <si>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</si>
  <si>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</si>
  <si>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</si>
  <si>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</si>
  <si>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</si>
  <si>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</si>
  <si>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</si>
  <si>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</si>
  <si>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</si>
  <si>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</si>
  <si>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</si>
  <si>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</si>
  <si>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</si>
  <si>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</si>
  <si>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</si>
  <si>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</si>
  <si>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</si>
  <si>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</si>
  <si>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</si>
  <si>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</si>
  <si>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</si>
  <si>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</si>
  <si>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</si>
  <si>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</si>
  <si>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</si>
  <si>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</si>
  <si>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</si>
  <si>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</si>
  <si>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</si>
  <si>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</si>
  <si>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</si>
  <si>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</si>
  <si>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</si>
  <si>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</si>
  <si>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</si>
  <si>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</si>
  <si>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</si>
  <si>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</si>
  <si>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</si>
  <si>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</si>
  <si>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</si>
  <si>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</si>
  <si>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</si>
  <si>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</si>
  <si>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</si>
  <si>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</si>
  <si>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</si>
  <si>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</si>
  <si>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</si>
  <si>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</si>
  <si>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</si>
  <si>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</si>
  <si>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</si>
  <si>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</si>
  <si>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</si>
  <si>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</si>
  <si>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</si>
  <si>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</si>
  <si>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</si>
  <si>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</si>
  <si>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</si>
  <si>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</si>
  <si>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</si>
  <si>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</si>
  <si>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</si>
  <si>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</si>
  <si>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</si>
  <si>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</si>
  <si>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</si>
  <si>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</si>
  <si>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</si>
  <si>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</si>
  <si>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</si>
  <si>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</si>
  <si>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</si>
  <si>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</si>
  <si>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</si>
  <si>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</si>
  <si>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</si>
  <si>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</si>
  <si>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</si>
  <si>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</si>
  <si>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</si>
  <si>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</si>
  <si>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</si>
  <si>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</si>
  <si>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</si>
  <si>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</si>
  <si>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</si>
  <si>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</si>
  <si>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</si>
  <si>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</si>
  <si>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</si>
  <si>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</si>
  <si>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</si>
  <si>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</si>
  <si>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</si>
  <si>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</si>
  <si>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</si>
  <si>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</si>
  <si>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</si>
  <si>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</si>
  <si>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</si>
  <si>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</si>
  <si>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</si>
  <si>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</si>
  <si>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</si>
  <si>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</si>
  <si>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</si>
  <si>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</si>
  <si>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</si>
  <si>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</si>
  <si>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</si>
  <si>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</si>
  <si>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</si>
  <si>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</si>
  <si>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</si>
  <si>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</si>
  <si>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</si>
  <si>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</si>
  <si>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</si>
  <si>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</si>
  <si>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</si>
  <si>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</si>
  <si>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</si>
  <si>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</si>
  <si>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</si>
  <si>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</si>
  <si>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</si>
  <si>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</si>
  <si>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</si>
  <si>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</si>
  <si>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</si>
  <si>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</si>
  <si>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</si>
  <si>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</si>
  <si>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</si>
  <si>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</si>
  <si>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</si>
  <si>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</si>
  <si>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</si>
  <si>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</si>
  <si>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</si>
  <si>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</si>
  <si>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</si>
  <si>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</si>
  <si>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</si>
  <si>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</si>
  <si>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</si>
  <si>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</si>
  <si>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</si>
  <si>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</si>
  <si>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</si>
  <si>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</si>
  <si>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</si>
  <si>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</si>
  <si>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</si>
  <si>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</si>
  <si>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</si>
  <si>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</si>
  <si>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</si>
  <si>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</si>
  <si>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</si>
  <si>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</si>
  <si>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</si>
  <si>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</si>
  <si>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</si>
  <si>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</si>
  <si>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</si>
  <si>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</si>
  <si>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</si>
  <si>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</si>
  <si>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</si>
  <si>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</si>
  <si>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</si>
  <si>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</si>
  <si>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</si>
  <si>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</si>
  <si>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</si>
  <si>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</si>
  <si>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</si>
  <si>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</si>
  <si>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</si>
  <si>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</si>
  <si>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</si>
  <si>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</si>
  <si>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</si>
  <si>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</si>
  <si>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</si>
  <si>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</si>
  <si>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</si>
  <si>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</si>
  <si>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</si>
  <si>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</si>
  <si>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</si>
  <si>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</si>
  <si>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</si>
  <si>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</si>
  <si>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</si>
  <si>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</si>
  <si>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</si>
  <si>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</si>
  <si>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</si>
  <si>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</si>
  <si>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</si>
  <si>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</si>
  <si>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</si>
  <si>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</si>
  <si>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</si>
  <si>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</si>
  <si>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</si>
  <si>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</si>
  <si>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</si>
  <si>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</si>
  <si>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</si>
  <si>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</si>
  <si>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</si>
  <si>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</si>
  <si>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</si>
  <si>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</si>
  <si>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</si>
  <si>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</si>
  <si>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Drankaľuk</t>
  </si>
  <si>
    <t>K</t>
  </si>
  <si>
    <t>R</t>
  </si>
  <si>
    <t>Krajňáková Viktória</t>
  </si>
  <si>
    <t>Vrábľová Aneta</t>
  </si>
  <si>
    <t>TYDAM UPJŠ Košice</t>
  </si>
  <si>
    <t>Tkáčová Veronika</t>
  </si>
  <si>
    <t>Chovaníková Alexandra</t>
  </si>
  <si>
    <t>Bobaľová Alexandra</t>
  </si>
  <si>
    <t>Szmereková Ema</t>
  </si>
  <si>
    <t>YAKE U15 Košice</t>
  </si>
  <si>
    <t>V31</t>
  </si>
  <si>
    <t>6.10.2019</t>
  </si>
  <si>
    <t>ZZ</t>
  </si>
  <si>
    <t>YAKE U15</t>
  </si>
  <si>
    <t>Hudecová Lea</t>
  </si>
  <si>
    <t>Jakabová Viktória</t>
  </si>
  <si>
    <t>Repková Antónia</t>
  </si>
  <si>
    <t>Borošová Miroslava</t>
  </si>
  <si>
    <t>Bohucký Jakub</t>
  </si>
  <si>
    <t>Karnay Vladimír</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</si>
</sst>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2">
      <selection activeCell="Z27" sqref="Z2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264</v>
      </c>
      <c r="E4" s="508"/>
      <c r="F4" s="508"/>
      <c r="G4" s="508"/>
      <c r="H4" s="508"/>
      <c r="I4" s="508"/>
      <c r="J4" s="508"/>
      <c r="K4" s="509"/>
      <c r="L4" s="91" t="s">
        <v>46</v>
      </c>
      <c r="M4" s="490" t="s">
        <v>269</v>
      </c>
      <c r="N4" s="491"/>
      <c r="O4" s="491"/>
      <c r="P4" s="491"/>
      <c r="Q4" s="491"/>
      <c r="R4" s="491"/>
      <c r="S4" s="491"/>
      <c r="T4" s="492"/>
      <c r="U4" s="3"/>
      <c r="V4" s="3"/>
      <c r="W4" s="3"/>
      <c r="X4" s="3"/>
      <c r="Y4" s="3"/>
      <c r="Z4" s="3"/>
      <c r="AA4" s="3"/>
      <c r="AB4" s="13"/>
      <c r="AC4" s="13"/>
    </row>
    <row r="5" spans="1:29" ht="15.75" customHeight="1" thickBot="1">
      <c r="A5" s="16"/>
      <c r="B5" s="11"/>
      <c r="C5" s="24" t="s">
        <v>27</v>
      </c>
      <c r="D5" s="510">
        <v>39</v>
      </c>
      <c r="E5" s="511"/>
      <c r="F5" s="511"/>
      <c r="G5" s="511"/>
      <c r="H5" s="511"/>
      <c r="I5" s="511"/>
      <c r="J5" s="511"/>
      <c r="K5" s="512"/>
      <c r="L5" s="91" t="s">
        <v>46</v>
      </c>
      <c r="M5" s="490">
        <v>49</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270</v>
      </c>
      <c r="E7" s="460"/>
      <c r="F7" s="460"/>
      <c r="G7" s="461"/>
      <c r="H7" s="461"/>
      <c r="I7" s="462"/>
      <c r="J7" s="19"/>
      <c r="K7" s="11"/>
      <c r="L7" s="11"/>
      <c r="M7" s="11"/>
      <c r="N7" s="15"/>
      <c r="O7" s="505" t="s">
        <v>37</v>
      </c>
      <c r="P7" s="506"/>
      <c r="Q7" s="506"/>
      <c r="R7" s="506"/>
      <c r="S7" s="506"/>
      <c r="T7" s="506"/>
      <c r="U7" s="506"/>
      <c r="V7" s="507"/>
      <c r="W7" s="96">
        <v>9</v>
      </c>
      <c r="X7" s="97">
        <v>10</v>
      </c>
      <c r="Y7" s="11"/>
      <c r="Z7" s="11"/>
      <c r="AA7" s="11"/>
      <c r="AB7" s="11"/>
      <c r="AC7" s="13"/>
    </row>
    <row r="8" spans="1:29" ht="15.75" customHeight="1">
      <c r="A8" s="16"/>
      <c r="B8" s="471" t="s">
        <v>34</v>
      </c>
      <c r="C8" s="472"/>
      <c r="D8" s="463" t="s">
        <v>271</v>
      </c>
      <c r="E8" s="464"/>
      <c r="F8" s="464"/>
      <c r="G8" s="465"/>
      <c r="H8" s="465"/>
      <c r="I8" s="466"/>
      <c r="J8" s="19"/>
      <c r="K8" s="11"/>
      <c r="L8" s="13"/>
      <c r="M8" s="13"/>
      <c r="N8" s="13"/>
      <c r="O8" s="496" t="s">
        <v>38</v>
      </c>
      <c r="P8" s="497"/>
      <c r="Q8" s="497"/>
      <c r="R8" s="497"/>
      <c r="S8" s="497"/>
      <c r="T8" s="497"/>
      <c r="U8" s="497"/>
      <c r="V8" s="498"/>
      <c r="W8" s="98">
        <v>16</v>
      </c>
      <c r="X8" s="99">
        <v>25</v>
      </c>
      <c r="Y8" s="11"/>
      <c r="Z8" s="11"/>
      <c r="AA8" s="11"/>
      <c r="AB8" s="11"/>
      <c r="AC8" s="20"/>
    </row>
    <row r="9" spans="1:29" ht="17.25" customHeight="1">
      <c r="A9" s="16"/>
      <c r="B9" s="471" t="s">
        <v>47</v>
      </c>
      <c r="C9" s="472"/>
      <c r="D9" s="467" t="s">
        <v>272</v>
      </c>
      <c r="E9" s="468"/>
      <c r="F9" s="468"/>
      <c r="G9" s="469"/>
      <c r="H9" s="469"/>
      <c r="I9" s="470"/>
      <c r="J9" s="19"/>
      <c r="K9" s="11"/>
      <c r="L9" s="13"/>
      <c r="M9" s="13"/>
      <c r="N9" s="13"/>
      <c r="O9" s="496" t="s">
        <v>39</v>
      </c>
      <c r="P9" s="497"/>
      <c r="Q9" s="497"/>
      <c r="R9" s="497"/>
      <c r="S9" s="497"/>
      <c r="T9" s="497"/>
      <c r="U9" s="497"/>
      <c r="V9" s="498"/>
      <c r="W9" s="98">
        <v>29</v>
      </c>
      <c r="X9" s="99">
        <v>38</v>
      </c>
      <c r="Y9" s="11"/>
      <c r="Z9" s="11"/>
      <c r="AA9" s="11"/>
      <c r="AB9" s="11"/>
      <c r="AC9" s="20"/>
    </row>
    <row r="10" spans="1:29" ht="15.75" customHeight="1">
      <c r="A10" s="16"/>
      <c r="B10" s="473" t="s">
        <v>35</v>
      </c>
      <c r="C10" s="474"/>
      <c r="D10" s="502" t="s">
        <v>259</v>
      </c>
      <c r="E10" s="503"/>
      <c r="F10" s="503"/>
      <c r="G10" s="503"/>
      <c r="H10" s="503"/>
      <c r="I10" s="504"/>
      <c r="J10" s="1"/>
      <c r="K10" s="11"/>
      <c r="L10" s="13"/>
      <c r="M10" s="13"/>
      <c r="N10" s="13"/>
      <c r="O10" s="496" t="s">
        <v>44</v>
      </c>
      <c r="P10" s="497"/>
      <c r="Q10" s="497"/>
      <c r="R10" s="497"/>
      <c r="S10" s="497"/>
      <c r="T10" s="497"/>
      <c r="U10" s="497"/>
      <c r="V10" s="498"/>
      <c r="W10" s="98">
        <v>39</v>
      </c>
      <c r="X10" s="99">
        <v>49</v>
      </c>
      <c r="Y10" s="11"/>
      <c r="Z10" s="11"/>
      <c r="AA10" s="11"/>
      <c r="AB10" s="11"/>
      <c r="AC10" s="20"/>
    </row>
    <row r="11" spans="1:29" ht="15.75" customHeight="1" thickBot="1">
      <c r="A11" s="16"/>
      <c r="B11" s="417" t="s">
        <v>36</v>
      </c>
      <c r="C11" s="418"/>
      <c r="D11" s="493" t="s">
        <v>273</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3</v>
      </c>
      <c r="B16" s="30" t="s">
        <v>261</v>
      </c>
      <c r="C16" s="22" t="s">
        <v>268</v>
      </c>
      <c r="D16" s="62">
        <v>27</v>
      </c>
      <c r="E16" s="38">
        <v>1</v>
      </c>
      <c r="F16" s="39">
        <v>6</v>
      </c>
      <c r="G16" s="104">
        <f>IF(F16&gt;0,E16/F16*100,0)</f>
        <v>16.666666666666664</v>
      </c>
      <c r="H16" s="38">
        <v>1</v>
      </c>
      <c r="I16" s="39">
        <v>2</v>
      </c>
      <c r="J16" s="104">
        <f>IF(I16&gt;0,H16/I16*100,0)</f>
        <v>50</v>
      </c>
      <c r="K16" s="38">
        <v>1</v>
      </c>
      <c r="L16" s="39">
        <v>6</v>
      </c>
      <c r="M16" s="104">
        <f>IF(L16&gt;0,K16/L16*100,0)</f>
        <v>16.666666666666664</v>
      </c>
      <c r="N16" s="77">
        <f aca="true" t="shared" si="0" ref="N16:O19">IF(E16+H16+K16&gt;0,E16+H16+K16,0)</f>
        <v>3</v>
      </c>
      <c r="O16" s="78">
        <f t="shared" si="0"/>
        <v>14</v>
      </c>
      <c r="P16" s="104">
        <f>IF(O16&gt;0,N16/O16*100,0)</f>
        <v>21.428571428571427</v>
      </c>
      <c r="Q16" s="38">
        <v>0</v>
      </c>
      <c r="R16" s="39">
        <v>0</v>
      </c>
      <c r="S16" s="40">
        <f>IF(R16&gt;0,Q16/R16*100,0)</f>
        <v>0</v>
      </c>
      <c r="T16" s="129">
        <f>IF(E16*2+H16*2+K16*3+Q16&gt;0,E16*2+H16*2+K16*3+Q16,0)</f>
        <v>7</v>
      </c>
      <c r="U16" s="54">
        <v>0</v>
      </c>
      <c r="V16" s="54">
        <v>3</v>
      </c>
      <c r="W16" s="54">
        <v>1</v>
      </c>
      <c r="X16" s="54">
        <v>2</v>
      </c>
      <c r="Y16" s="54">
        <v>3</v>
      </c>
      <c r="Z16" s="55">
        <v>0</v>
      </c>
      <c r="AA16" s="56">
        <v>2</v>
      </c>
      <c r="AB16" s="88">
        <v>0</v>
      </c>
      <c r="AC16" s="90">
        <f>IF((V16+W16+X16-AA16-(F16-E16+I16-H16+L16-K16))*0.791+Y16*1.209-(R16-Q16)*0.7088+Z16+T16&lt;&gt;0,(V16+W16+X16-AA16-(F16-E16+I16-H16+L16-K16))*0.791+Y16*1.209-(R16-Q16)*0.7088+Z16+T16,0)</f>
        <v>5.09</v>
      </c>
    </row>
    <row r="17" spans="1:29" ht="15" customHeight="1">
      <c r="A17" s="67">
        <v>4</v>
      </c>
      <c r="B17" s="68" t="s">
        <v>260</v>
      </c>
      <c r="C17" s="69" t="s">
        <v>266</v>
      </c>
      <c r="D17" s="70">
        <v>22</v>
      </c>
      <c r="E17" s="71">
        <v>3</v>
      </c>
      <c r="F17" s="72">
        <v>5</v>
      </c>
      <c r="G17" s="105">
        <f aca="true" t="shared" si="1" ref="G17:G30">IF(F17&gt;0,E17/F17*100,0)</f>
        <v>60</v>
      </c>
      <c r="H17" s="71">
        <v>3</v>
      </c>
      <c r="I17" s="72">
        <v>8</v>
      </c>
      <c r="J17" s="105">
        <f aca="true" t="shared" si="2" ref="J17:J30">IF(I17&gt;0,H17/I17*100,0)</f>
        <v>37.5</v>
      </c>
      <c r="K17" s="71">
        <v>0</v>
      </c>
      <c r="L17" s="72">
        <v>0</v>
      </c>
      <c r="M17" s="105">
        <f aca="true" t="shared" si="3" ref="M17:M30">IF(L17&gt;0,K17/L17*100,0)</f>
        <v>0</v>
      </c>
      <c r="N17" s="79">
        <f t="shared" si="0"/>
        <v>6</v>
      </c>
      <c r="O17" s="64">
        <f t="shared" si="0"/>
        <v>13</v>
      </c>
      <c r="P17" s="105">
        <f aca="true" t="shared" si="4" ref="P17:P30">IF(O17&gt;0,N17/O17*100,0)</f>
        <v>46.15384615384615</v>
      </c>
      <c r="Q17" s="71">
        <v>0</v>
      </c>
      <c r="R17" s="72">
        <v>1</v>
      </c>
      <c r="S17" s="43">
        <f aca="true" t="shared" si="5" ref="S17:S30">IF(R17&gt;0,Q17/R17*100,0)</f>
        <v>0</v>
      </c>
      <c r="T17" s="141">
        <f aca="true" t="shared" si="6" ref="T17:T30">IF(E17*2+H17*2+K17*3+Q17&gt;0,E17*2+H17*2+K17*3+Q17,0)</f>
        <v>12</v>
      </c>
      <c r="U17" s="73">
        <v>1</v>
      </c>
      <c r="V17" s="73">
        <v>3</v>
      </c>
      <c r="W17" s="73">
        <v>6</v>
      </c>
      <c r="X17" s="73">
        <v>4</v>
      </c>
      <c r="Y17" s="73">
        <v>1</v>
      </c>
      <c r="Z17" s="74">
        <v>0</v>
      </c>
      <c r="AA17" s="75">
        <v>5</v>
      </c>
      <c r="AB17" s="76">
        <v>2</v>
      </c>
      <c r="AC17" s="90">
        <f>IF((V17+W17+X17-AA17-(F17-E17+I17-H17+L17-K17))*0.791+Y17*1.209-(R17-Q17)*0.7088+Z17+T17&lt;&gt;0,(V17+W17+X17-AA17-(F17-E17+I17-H17+L17-K17))*0.791+Y17*1.209-(R17-Q17)*0.7088+Z17+T17,0)</f>
        <v>13.2912</v>
      </c>
    </row>
    <row r="18" spans="1:29" ht="15" customHeight="1">
      <c r="A18" s="29">
        <v>7</v>
      </c>
      <c r="B18" s="30" t="s">
        <v>261</v>
      </c>
      <c r="C18" s="22" t="s">
        <v>274</v>
      </c>
      <c r="D18" s="62">
        <v>27</v>
      </c>
      <c r="E18" s="41">
        <v>1</v>
      </c>
      <c r="F18" s="42">
        <v>1</v>
      </c>
      <c r="G18" s="105">
        <f t="shared" si="1"/>
        <v>100</v>
      </c>
      <c r="H18" s="41">
        <v>1</v>
      </c>
      <c r="I18" s="42">
        <v>4</v>
      </c>
      <c r="J18" s="105">
        <f t="shared" si="2"/>
        <v>25</v>
      </c>
      <c r="K18" s="41">
        <v>0</v>
      </c>
      <c r="L18" s="42">
        <v>0</v>
      </c>
      <c r="M18" s="105">
        <f t="shared" si="3"/>
        <v>0</v>
      </c>
      <c r="N18" s="79">
        <f t="shared" si="0"/>
        <v>2</v>
      </c>
      <c r="O18" s="64">
        <f t="shared" si="0"/>
        <v>5</v>
      </c>
      <c r="P18" s="105">
        <f t="shared" si="4"/>
        <v>40</v>
      </c>
      <c r="Q18" s="41">
        <v>0</v>
      </c>
      <c r="R18" s="42">
        <v>2</v>
      </c>
      <c r="S18" s="43">
        <f t="shared" si="5"/>
        <v>0</v>
      </c>
      <c r="T18" s="141">
        <f t="shared" si="6"/>
        <v>4</v>
      </c>
      <c r="U18" s="54">
        <v>1</v>
      </c>
      <c r="V18" s="54">
        <v>1</v>
      </c>
      <c r="W18" s="54">
        <v>2</v>
      </c>
      <c r="X18" s="54">
        <v>4</v>
      </c>
      <c r="Y18" s="54">
        <v>1</v>
      </c>
      <c r="Z18" s="55">
        <v>0</v>
      </c>
      <c r="AA18" s="57">
        <v>2</v>
      </c>
      <c r="AB18" s="61">
        <v>3</v>
      </c>
      <c r="AC18" s="90">
        <f aca="true" t="shared" si="7" ref="AC18:AC30">IF((V18+W18+X18-AA18-(F18-E18+I18-H18+L18-K18))*0.791+Y18*1.209-(R18-Q18)*0.7088+Z18+T18&lt;&gt;0,(V18+W18+X18-AA18-(F18-E18+I18-H18+L18-K18))*0.791+Y18*1.209-(R18-Q18)*0.7088+Z18+T18,0)</f>
        <v>5.3734</v>
      </c>
    </row>
    <row r="19" spans="1:29" ht="15" customHeight="1">
      <c r="A19" s="67">
        <v>15</v>
      </c>
      <c r="B19" s="68" t="s">
        <v>260</v>
      </c>
      <c r="C19" s="69" t="s">
        <v>267</v>
      </c>
      <c r="D19" s="70">
        <v>28</v>
      </c>
      <c r="E19" s="71">
        <v>2</v>
      </c>
      <c r="F19" s="72">
        <v>5</v>
      </c>
      <c r="G19" s="105">
        <f t="shared" si="1"/>
        <v>40</v>
      </c>
      <c r="H19" s="71">
        <v>0</v>
      </c>
      <c r="I19" s="72">
        <v>1</v>
      </c>
      <c r="J19" s="105">
        <f t="shared" si="2"/>
        <v>0</v>
      </c>
      <c r="K19" s="71">
        <v>0</v>
      </c>
      <c r="L19" s="72">
        <v>0</v>
      </c>
      <c r="M19" s="105">
        <f t="shared" si="3"/>
        <v>0</v>
      </c>
      <c r="N19" s="79">
        <f t="shared" si="0"/>
        <v>2</v>
      </c>
      <c r="O19" s="64">
        <f t="shared" si="0"/>
        <v>6</v>
      </c>
      <c r="P19" s="105">
        <f t="shared" si="4"/>
        <v>33.33333333333333</v>
      </c>
      <c r="Q19" s="71">
        <v>0</v>
      </c>
      <c r="R19" s="72">
        <v>0</v>
      </c>
      <c r="S19" s="43">
        <f t="shared" si="5"/>
        <v>0</v>
      </c>
      <c r="T19" s="141">
        <f t="shared" si="6"/>
        <v>4</v>
      </c>
      <c r="U19" s="73">
        <v>1</v>
      </c>
      <c r="V19" s="73">
        <v>4</v>
      </c>
      <c r="W19" s="73">
        <v>1</v>
      </c>
      <c r="X19" s="73">
        <v>1</v>
      </c>
      <c r="Y19" s="73">
        <v>0</v>
      </c>
      <c r="Z19" s="74">
        <v>0</v>
      </c>
      <c r="AA19" s="75">
        <v>3</v>
      </c>
      <c r="AB19" s="76">
        <v>0</v>
      </c>
      <c r="AC19" s="90">
        <f t="shared" si="7"/>
        <v>3.209</v>
      </c>
    </row>
    <row r="20" spans="1:29" ht="15" customHeight="1" thickBot="1">
      <c r="A20" s="31">
        <v>16</v>
      </c>
      <c r="B20" s="32" t="s">
        <v>260</v>
      </c>
      <c r="C20" s="23" t="s">
        <v>275</v>
      </c>
      <c r="D20" s="63">
        <v>22</v>
      </c>
      <c r="E20" s="113">
        <v>1</v>
      </c>
      <c r="F20" s="114">
        <v>4</v>
      </c>
      <c r="G20" s="115">
        <f t="shared" si="1"/>
        <v>25</v>
      </c>
      <c r="H20" s="113">
        <v>2</v>
      </c>
      <c r="I20" s="114">
        <v>3</v>
      </c>
      <c r="J20" s="115">
        <f t="shared" si="2"/>
        <v>66.66666666666666</v>
      </c>
      <c r="K20" s="113">
        <v>0</v>
      </c>
      <c r="L20" s="114">
        <v>1</v>
      </c>
      <c r="M20" s="115">
        <f t="shared" si="3"/>
        <v>0</v>
      </c>
      <c r="N20" s="85">
        <f aca="true" t="shared" si="8" ref="N20:N30">IF(E20+H20+K20&gt;0,E20+H20+K20,0)</f>
        <v>3</v>
      </c>
      <c r="O20" s="86">
        <f aca="true" t="shared" si="9" ref="O20:O30">IF(F20+I20+L20&gt;0,F20+I20+L20,0)</f>
        <v>8</v>
      </c>
      <c r="P20" s="115">
        <f t="shared" si="4"/>
        <v>37.5</v>
      </c>
      <c r="Q20" s="113">
        <v>1</v>
      </c>
      <c r="R20" s="114">
        <v>2</v>
      </c>
      <c r="S20" s="108">
        <f t="shared" si="5"/>
        <v>50</v>
      </c>
      <c r="T20" s="142">
        <f t="shared" si="6"/>
        <v>7</v>
      </c>
      <c r="U20" s="58">
        <v>1</v>
      </c>
      <c r="V20" s="58">
        <v>5</v>
      </c>
      <c r="W20" s="58">
        <v>3</v>
      </c>
      <c r="X20" s="58">
        <v>1</v>
      </c>
      <c r="Y20" s="58">
        <v>0</v>
      </c>
      <c r="Z20" s="59">
        <v>0</v>
      </c>
      <c r="AA20" s="60">
        <v>4</v>
      </c>
      <c r="AB20" s="89">
        <v>2</v>
      </c>
      <c r="AC20" s="90">
        <f t="shared" si="7"/>
        <v>6.2912</v>
      </c>
    </row>
    <row r="21" spans="1:29" ht="15" customHeight="1">
      <c r="A21" s="67">
        <v>2</v>
      </c>
      <c r="B21" s="68" t="s">
        <v>260</v>
      </c>
      <c r="C21" s="69" t="s">
        <v>265</v>
      </c>
      <c r="D21" s="70">
        <v>14</v>
      </c>
      <c r="E21" s="133">
        <v>2</v>
      </c>
      <c r="F21" s="134">
        <v>5</v>
      </c>
      <c r="G21" s="104">
        <f t="shared" si="1"/>
        <v>40</v>
      </c>
      <c r="H21" s="133">
        <v>0</v>
      </c>
      <c r="I21" s="134">
        <v>1</v>
      </c>
      <c r="J21" s="104">
        <f t="shared" si="2"/>
        <v>0</v>
      </c>
      <c r="K21" s="133">
        <v>0</v>
      </c>
      <c r="L21" s="134">
        <v>1</v>
      </c>
      <c r="M21" s="104">
        <f t="shared" si="3"/>
        <v>0</v>
      </c>
      <c r="N21" s="77">
        <f t="shared" si="8"/>
        <v>2</v>
      </c>
      <c r="O21" s="78">
        <f t="shared" si="9"/>
        <v>7</v>
      </c>
      <c r="P21" s="104">
        <f t="shared" si="4"/>
        <v>28.57142857142857</v>
      </c>
      <c r="Q21" s="133">
        <v>0</v>
      </c>
      <c r="R21" s="134">
        <v>0</v>
      </c>
      <c r="S21" s="40">
        <f t="shared" si="5"/>
        <v>0</v>
      </c>
      <c r="T21" s="129">
        <f t="shared" si="6"/>
        <v>4</v>
      </c>
      <c r="U21" s="73">
        <v>0</v>
      </c>
      <c r="V21" s="73">
        <v>2</v>
      </c>
      <c r="W21" s="73">
        <v>1</v>
      </c>
      <c r="X21" s="73">
        <v>1</v>
      </c>
      <c r="Y21" s="73">
        <v>1</v>
      </c>
      <c r="Z21" s="74">
        <v>0</v>
      </c>
      <c r="AA21" s="75">
        <v>3</v>
      </c>
      <c r="AB21" s="76">
        <v>0</v>
      </c>
      <c r="AC21" s="90">
        <f t="shared" si="7"/>
        <v>2.045</v>
      </c>
    </row>
    <row r="22" spans="1:29" ht="15" customHeight="1">
      <c r="A22" s="29">
        <v>33</v>
      </c>
      <c r="B22" s="30" t="s">
        <v>260</v>
      </c>
      <c r="C22" s="22" t="s">
        <v>262</v>
      </c>
      <c r="D22" s="62">
        <v>22</v>
      </c>
      <c r="E22" s="41">
        <v>1</v>
      </c>
      <c r="F22" s="42">
        <v>1</v>
      </c>
      <c r="G22" s="105">
        <f t="shared" si="1"/>
        <v>100</v>
      </c>
      <c r="H22" s="41">
        <v>2</v>
      </c>
      <c r="I22" s="42">
        <v>7</v>
      </c>
      <c r="J22" s="105">
        <f t="shared" si="2"/>
        <v>28.57142857142857</v>
      </c>
      <c r="K22" s="41">
        <v>0</v>
      </c>
      <c r="L22" s="42">
        <v>0</v>
      </c>
      <c r="M22" s="105">
        <f t="shared" si="3"/>
        <v>0</v>
      </c>
      <c r="N22" s="79">
        <f t="shared" si="8"/>
        <v>3</v>
      </c>
      <c r="O22" s="64">
        <f t="shared" si="9"/>
        <v>8</v>
      </c>
      <c r="P22" s="105">
        <f t="shared" si="4"/>
        <v>37.5</v>
      </c>
      <c r="Q22" s="41">
        <v>0</v>
      </c>
      <c r="R22" s="42">
        <v>0</v>
      </c>
      <c r="S22" s="43">
        <f t="shared" si="5"/>
        <v>0</v>
      </c>
      <c r="T22" s="141">
        <f t="shared" si="6"/>
        <v>6</v>
      </c>
      <c r="U22" s="54">
        <v>0</v>
      </c>
      <c r="V22" s="54">
        <v>1</v>
      </c>
      <c r="W22" s="54">
        <v>6</v>
      </c>
      <c r="X22" s="54">
        <v>0</v>
      </c>
      <c r="Y22" s="54">
        <v>0</v>
      </c>
      <c r="Z22" s="55">
        <v>0</v>
      </c>
      <c r="AA22" s="57">
        <v>3</v>
      </c>
      <c r="AB22" s="61">
        <v>2</v>
      </c>
      <c r="AC22" s="90">
        <f t="shared" si="7"/>
        <v>5.209</v>
      </c>
    </row>
    <row r="23" spans="1:29" ht="15" customHeight="1">
      <c r="A23" s="67">
        <v>8</v>
      </c>
      <c r="B23" s="68" t="s">
        <v>260</v>
      </c>
      <c r="C23" s="69" t="s">
        <v>276</v>
      </c>
      <c r="D23" s="70">
        <v>5</v>
      </c>
      <c r="E23" s="71">
        <v>0</v>
      </c>
      <c r="F23" s="72">
        <v>1</v>
      </c>
      <c r="G23" s="105">
        <f t="shared" si="1"/>
        <v>0</v>
      </c>
      <c r="H23" s="71">
        <v>0</v>
      </c>
      <c r="I23" s="72">
        <v>1</v>
      </c>
      <c r="J23" s="105">
        <f t="shared" si="2"/>
        <v>0</v>
      </c>
      <c r="K23" s="71">
        <v>0</v>
      </c>
      <c r="L23" s="72">
        <v>0</v>
      </c>
      <c r="M23" s="105">
        <f t="shared" si="3"/>
        <v>0</v>
      </c>
      <c r="N23" s="79">
        <f t="shared" si="8"/>
        <v>0</v>
      </c>
      <c r="O23" s="64">
        <f t="shared" si="9"/>
        <v>2</v>
      </c>
      <c r="P23" s="105">
        <f t="shared" si="4"/>
        <v>0</v>
      </c>
      <c r="Q23" s="71">
        <v>0</v>
      </c>
      <c r="R23" s="72">
        <v>0</v>
      </c>
      <c r="S23" s="43">
        <f t="shared" si="5"/>
        <v>0</v>
      </c>
      <c r="T23" s="141">
        <f t="shared" si="6"/>
        <v>0</v>
      </c>
      <c r="U23" s="73">
        <v>0</v>
      </c>
      <c r="V23" s="73">
        <v>1</v>
      </c>
      <c r="W23" s="73">
        <v>1</v>
      </c>
      <c r="X23" s="73">
        <v>0</v>
      </c>
      <c r="Y23" s="73">
        <v>1</v>
      </c>
      <c r="Z23" s="74">
        <v>0</v>
      </c>
      <c r="AA23" s="75">
        <v>1</v>
      </c>
      <c r="AB23" s="76">
        <v>1</v>
      </c>
      <c r="AC23" s="90">
        <f t="shared" si="7"/>
        <v>0.41800000000000004</v>
      </c>
    </row>
    <row r="24" spans="1:29" ht="15" customHeight="1">
      <c r="A24" s="29">
        <v>9</v>
      </c>
      <c r="B24" s="30" t="s">
        <v>261</v>
      </c>
      <c r="C24" s="22" t="s">
        <v>263</v>
      </c>
      <c r="D24" s="62">
        <v>19</v>
      </c>
      <c r="E24" s="41">
        <v>0</v>
      </c>
      <c r="F24" s="42">
        <v>2</v>
      </c>
      <c r="G24" s="105">
        <f t="shared" si="1"/>
        <v>0</v>
      </c>
      <c r="H24" s="41">
        <v>0</v>
      </c>
      <c r="I24" s="42">
        <v>2</v>
      </c>
      <c r="J24" s="105">
        <f t="shared" si="2"/>
        <v>0</v>
      </c>
      <c r="K24" s="41">
        <v>1</v>
      </c>
      <c r="L24" s="42">
        <v>5</v>
      </c>
      <c r="M24" s="105">
        <f t="shared" si="3"/>
        <v>20</v>
      </c>
      <c r="N24" s="79">
        <f t="shared" si="8"/>
        <v>1</v>
      </c>
      <c r="O24" s="64">
        <f t="shared" si="9"/>
        <v>9</v>
      </c>
      <c r="P24" s="105">
        <f t="shared" si="4"/>
        <v>11.11111111111111</v>
      </c>
      <c r="Q24" s="41">
        <v>0</v>
      </c>
      <c r="R24" s="42">
        <v>0</v>
      </c>
      <c r="S24" s="43">
        <f t="shared" si="5"/>
        <v>0</v>
      </c>
      <c r="T24" s="141">
        <f t="shared" si="6"/>
        <v>3</v>
      </c>
      <c r="U24" s="54">
        <v>1</v>
      </c>
      <c r="V24" s="54">
        <v>1</v>
      </c>
      <c r="W24" s="54">
        <v>3</v>
      </c>
      <c r="X24" s="54">
        <v>4</v>
      </c>
      <c r="Y24" s="54">
        <v>1</v>
      </c>
      <c r="Z24" s="55">
        <v>2</v>
      </c>
      <c r="AA24" s="57">
        <v>0</v>
      </c>
      <c r="AB24" s="61">
        <v>3</v>
      </c>
      <c r="AC24" s="90">
        <f t="shared" si="7"/>
        <v>6.209</v>
      </c>
    </row>
    <row r="25" spans="1:29" ht="15" customHeight="1">
      <c r="A25" s="67">
        <v>11</v>
      </c>
      <c r="B25" s="68" t="s">
        <v>260</v>
      </c>
      <c r="C25" s="69" t="s">
        <v>277</v>
      </c>
      <c r="D25" s="70">
        <v>14</v>
      </c>
      <c r="E25" s="71">
        <v>0</v>
      </c>
      <c r="F25" s="72">
        <v>2</v>
      </c>
      <c r="G25" s="105">
        <f t="shared" si="1"/>
        <v>0</v>
      </c>
      <c r="H25" s="71">
        <v>1</v>
      </c>
      <c r="I25" s="72">
        <v>1</v>
      </c>
      <c r="J25" s="105">
        <f t="shared" si="2"/>
        <v>100</v>
      </c>
      <c r="K25" s="71">
        <v>0</v>
      </c>
      <c r="L25" s="72">
        <v>0</v>
      </c>
      <c r="M25" s="105">
        <f t="shared" si="3"/>
        <v>0</v>
      </c>
      <c r="N25" s="79">
        <f t="shared" si="8"/>
        <v>1</v>
      </c>
      <c r="O25" s="64">
        <f t="shared" si="9"/>
        <v>3</v>
      </c>
      <c r="P25" s="105">
        <f t="shared" si="4"/>
        <v>33.33333333333333</v>
      </c>
      <c r="Q25" s="71">
        <v>0</v>
      </c>
      <c r="R25" s="72">
        <v>0</v>
      </c>
      <c r="S25" s="43">
        <f t="shared" si="5"/>
        <v>0</v>
      </c>
      <c r="T25" s="141">
        <f t="shared" si="6"/>
        <v>2</v>
      </c>
      <c r="U25" s="73">
        <v>0</v>
      </c>
      <c r="V25" s="73">
        <v>0</v>
      </c>
      <c r="W25" s="73">
        <v>1</v>
      </c>
      <c r="X25" s="73">
        <v>0</v>
      </c>
      <c r="Y25" s="73">
        <v>0</v>
      </c>
      <c r="Z25" s="74">
        <v>0</v>
      </c>
      <c r="AA25" s="75">
        <v>0</v>
      </c>
      <c r="AB25" s="76">
        <v>0</v>
      </c>
      <c r="AC25" s="90">
        <f t="shared" si="7"/>
        <v>1.209</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1</v>
      </c>
      <c r="X31" s="123">
        <v>2</v>
      </c>
      <c r="Y31" s="124" t="s">
        <v>43</v>
      </c>
      <c r="Z31" s="125" t="s">
        <v>43</v>
      </c>
      <c r="AA31" s="126">
        <v>1</v>
      </c>
      <c r="AB31" s="127"/>
      <c r="AC31" s="128"/>
    </row>
    <row r="32" spans="1:29" ht="15" customHeight="1" thickBot="1">
      <c r="A32" s="529" t="s">
        <v>15</v>
      </c>
      <c r="B32" s="530"/>
      <c r="C32" s="531"/>
      <c r="D32" s="237">
        <f>SUM(D16:D30)</f>
        <v>200</v>
      </c>
      <c r="E32" s="36">
        <f>SUM(E16:E31)</f>
        <v>11</v>
      </c>
      <c r="F32" s="37">
        <f>SUM(F16:F31)</f>
        <v>32</v>
      </c>
      <c r="G32" s="80">
        <f>IF(F32&gt;0,E32/F32*100,"")</f>
        <v>34.375</v>
      </c>
      <c r="H32" s="81">
        <f>SUM(H16:H31)</f>
        <v>10</v>
      </c>
      <c r="I32" s="82">
        <f>SUM(I16:I31)</f>
        <v>30</v>
      </c>
      <c r="J32" s="83">
        <f>IF(I32&gt;0,H32/I32*100,"")</f>
        <v>33.33333333333333</v>
      </c>
      <c r="K32" s="81">
        <f>SUM(K16:K31)</f>
        <v>2</v>
      </c>
      <c r="L32" s="82">
        <f>SUM(L16:L31)</f>
        <v>13</v>
      </c>
      <c r="M32" s="84">
        <f>IF(L32&gt;0,K32/L32*100,"")</f>
        <v>15.384615384615385</v>
      </c>
      <c r="N32" s="81">
        <f>SUM(N16:N31)</f>
        <v>23</v>
      </c>
      <c r="O32" s="82">
        <f>SUM(O16:O31)</f>
        <v>75</v>
      </c>
      <c r="P32" s="87">
        <f>IF(O32&gt;0,N32/O32*100,"")</f>
        <v>30.666666666666664</v>
      </c>
      <c r="Q32" s="81">
        <f>SUM(Q16:Q31)</f>
        <v>1</v>
      </c>
      <c r="R32" s="82">
        <f>SUM(R16:R31)</f>
        <v>5</v>
      </c>
      <c r="S32" s="28">
        <f>IF(R32&gt;0,Q32/R32*100,"")</f>
        <v>20</v>
      </c>
      <c r="T32" s="95">
        <f>SUM(T16:T30)</f>
        <v>49</v>
      </c>
      <c r="U32" s="26">
        <f aca="true" t="shared" si="10" ref="U32:AB32">SUM(U16:U31)</f>
        <v>5</v>
      </c>
      <c r="V32" s="26">
        <f t="shared" si="10"/>
        <v>23</v>
      </c>
      <c r="W32" s="26">
        <f t="shared" si="10"/>
        <v>26</v>
      </c>
      <c r="X32" s="26">
        <f t="shared" si="10"/>
        <v>19</v>
      </c>
      <c r="Y32" s="26">
        <f t="shared" si="10"/>
        <v>8</v>
      </c>
      <c r="Z32" s="26">
        <f t="shared" si="10"/>
        <v>2</v>
      </c>
      <c r="AA32" s="26">
        <f t="shared" si="10"/>
        <v>24</v>
      </c>
      <c r="AB32" s="26">
        <f t="shared" si="10"/>
        <v>13</v>
      </c>
      <c r="AC32" s="94">
        <f>SUM(AC16:AC30)</f>
        <v>48.344800000000006</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ZZ</v>
      </c>
      <c r="D44" s="412" t="str">
        <f>D4</f>
        <v>TYDAM UPJŠ Košice</v>
      </c>
      <c r="E44" s="413"/>
      <c r="F44" s="413"/>
      <c r="G44" s="413"/>
      <c r="H44" s="413"/>
      <c r="I44" s="413"/>
      <c r="J44" s="413"/>
      <c r="K44" s="414"/>
      <c r="L44" s="91" t="s">
        <v>46</v>
      </c>
      <c r="M44" s="412" t="str">
        <f>M4</f>
        <v>YAKE U15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39</v>
      </c>
      <c r="E45" s="424"/>
      <c r="F45" s="424"/>
      <c r="G45" s="424"/>
      <c r="H45" s="424"/>
      <c r="I45" s="424"/>
      <c r="J45" s="424"/>
      <c r="K45" s="425"/>
      <c r="L45" s="91" t="s">
        <v>46</v>
      </c>
      <c r="M45" s="412">
        <f>M5</f>
        <v>49</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V31</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6.10.2019</v>
      </c>
      <c r="E48" s="420"/>
      <c r="F48" s="420"/>
      <c r="G48" s="421"/>
      <c r="H48" s="421"/>
      <c r="I48" s="422"/>
      <c r="J48" s="19"/>
      <c r="K48" s="11"/>
      <c r="L48" s="13"/>
      <c r="M48" s="435" t="s">
        <v>36</v>
      </c>
      <c r="N48" s="436"/>
      <c r="O48" s="436"/>
      <c r="P48" s="436"/>
      <c r="Q48" s="436"/>
      <c r="R48" s="437"/>
      <c r="S48" s="441" t="str">
        <f>D11</f>
        <v>YAKE U15</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279</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278</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{3b092ef9-8546-44c6-8034-c9ef0bd5654a}</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{3da5595c-8413-42ed-a662-f15125ae1d4f}</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{2c5e1718-d8d7-43d8-8316-3e3b26dd9455}</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{e7577438-f8f2-440a-b41c-eafae06ca03f}</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{f096566d-9756-41e4-a27a-a6b3594e7d17}</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{f7cf2813-858c-4e7e-9d53-5d1de2b725e8}</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{2eee1e52-b75b-4189-8b8f-0ebf7cfac4e4}</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{b919a237-221e-4631-8929-5630ae9102f1}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3b092ef9-8546-44c6-8034-c9ef0bd5654a}">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da5595c-8413-42ed-a662-f15125ae1d4f}">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2c5e1718-d8d7-43d8-8316-3e3b26dd945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e7577438-f8f2-440a-b41c-eafae06ca03f}">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f096566d-9756-41e4-a27a-a6b3594e7d17}">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7cf2813-858c-4e7e-9d53-5d1de2b725e8}">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2eee1e52-b75b-4189-8b8f-0ebf7cfac4e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b919a237-221e-4631-8929-5630ae9102f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Uzivatel</cp:lastModifiedBy>
  <cp:lastPrinted>2012-09-06T09:59:01Z</cp:lastPrinted>
  <dcterms:created xsi:type="dcterms:W3CDTF">2010-11-14T07:56:41Z</dcterms:created>
  <dcterms:modified xsi:type="dcterms:W3CDTF">2019-10-06T16:37:29Z</dcterms:modified>
  <cp:category/>
  <cp:version/>
  <cp:contentType/>
  <cp:contentStatus/>
</cp:coreProperties>
</file>